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ijn Drive\WILLEMOT 2021\WILLEMOT\TOOLS\"/>
    </mc:Choice>
  </mc:AlternateContent>
  <xr:revisionPtr revIDLastSave="0" documentId="13_ncr:1_{272914C5-103C-4D17-BF1F-C06123AF54AA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Blad1" sheetId="1" r:id="rId1"/>
    <sheet name="Blad2" sheetId="2" r:id="rId2"/>
    <sheet name="Blad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0" i="1" l="1"/>
  <c r="A8" i="1"/>
  <c r="H5" i="1" s="1"/>
  <c r="H6" i="1" s="1"/>
  <c r="H7" i="1" s="1"/>
  <c r="H8" i="1" s="1"/>
  <c r="H9" i="1" s="1"/>
  <c r="H10" i="1" s="1"/>
  <c r="H11" i="1" s="1"/>
  <c r="H12" i="1" s="1"/>
  <c r="H13" i="1" s="1"/>
  <c r="D18" i="1" s="1"/>
  <c r="N5" i="1" l="1"/>
  <c r="N6" i="1" s="1"/>
  <c r="N7" i="1" s="1"/>
  <c r="N8" i="1" s="1"/>
  <c r="N9" i="1" s="1"/>
  <c r="N10" i="1" s="1"/>
  <c r="N11" i="1" s="1"/>
  <c r="N12" i="1" s="1"/>
  <c r="N13" i="1" s="1"/>
  <c r="K5" i="1"/>
  <c r="K6" i="1" s="1"/>
  <c r="K7" i="1" s="1"/>
  <c r="K8" i="1" s="1"/>
  <c r="K9" i="1" s="1"/>
  <c r="K10" i="1" s="1"/>
  <c r="K11" i="1" s="1"/>
  <c r="K12" i="1" s="1"/>
  <c r="K13" i="1" s="1"/>
  <c r="N14" i="1"/>
  <c r="N15" i="1" s="1"/>
  <c r="D23" i="1" s="1"/>
  <c r="I5" i="1"/>
  <c r="I6" i="1" s="1"/>
  <c r="I7" i="1" s="1"/>
  <c r="I8" i="1" s="1"/>
  <c r="I9" i="1" s="1"/>
  <c r="I10" i="1" s="1"/>
  <c r="I11" i="1" s="1"/>
  <c r="I12" i="1" s="1"/>
  <c r="I13" i="1" s="1"/>
  <c r="L5" i="1"/>
  <c r="L6" i="1" s="1"/>
  <c r="L7" i="1" s="1"/>
  <c r="L8" i="1" s="1"/>
  <c r="L9" i="1" s="1"/>
  <c r="L10" i="1" s="1"/>
  <c r="L11" i="1" s="1"/>
  <c r="L12" i="1" s="1"/>
  <c r="L13" i="1" s="1"/>
  <c r="L14" i="1" s="1"/>
  <c r="J5" i="1"/>
  <c r="J6" i="1" s="1"/>
  <c r="J7" i="1" s="1"/>
  <c r="J8" i="1" s="1"/>
  <c r="J9" i="1" s="1"/>
  <c r="J10" i="1" s="1"/>
  <c r="J11" i="1" s="1"/>
  <c r="J12" i="1" s="1"/>
  <c r="K14" i="1" l="1"/>
  <c r="K15" i="1" s="1"/>
  <c r="D21" i="1" s="1"/>
  <c r="L15" i="1"/>
  <c r="L16" i="1" s="1"/>
  <c r="D22" i="1" s="1"/>
  <c r="J13" i="1"/>
  <c r="D20" i="1" s="1"/>
  <c r="I14" i="1"/>
  <c r="I15" i="1" s="1"/>
  <c r="D19" i="1" s="1"/>
</calcChain>
</file>

<file path=xl/sharedStrings.xml><?xml version="1.0" encoding="utf-8"?>
<sst xmlns="http://schemas.openxmlformats.org/spreadsheetml/2006/main" count="38" uniqueCount="37">
  <si>
    <t>Kasbon 8 jaar</t>
  </si>
  <si>
    <t xml:space="preserve">Tak 21 </t>
  </si>
  <si>
    <t>Totale jaarlijks rendement</t>
  </si>
  <si>
    <r>
      <t xml:space="preserve">Totale kost Tak 21 </t>
    </r>
    <r>
      <rPr>
        <sz val="8"/>
        <color theme="1"/>
        <rFont val="Calibri"/>
        <family val="2"/>
        <scheme val="minor"/>
      </rPr>
      <t>(premietaks &amp; instap)</t>
    </r>
  </si>
  <si>
    <t>Document enkel bestemd voor de tussenpersoon</t>
  </si>
  <si>
    <t>GRIJS=IN TE VULLEN!</t>
  </si>
  <si>
    <t>Rente kasbon op 8 jaar</t>
  </si>
  <si>
    <t>Spaarboekje</t>
  </si>
  <si>
    <t>Spaarboek</t>
  </si>
  <si>
    <t>Kasbon &amp; spaarboekje</t>
  </si>
  <si>
    <t>TAK 21 VS KASBON VS SPAARBOEKJE</t>
  </si>
  <si>
    <t>Bruto rente 8 jaar</t>
  </si>
  <si>
    <t>Bruto storting</t>
  </si>
  <si>
    <t>Rente spaarboekje</t>
  </si>
  <si>
    <t>Tak 21 (doc. Beleggen Life &amp; Invest)</t>
  </si>
  <si>
    <t>Tak 21</t>
  </si>
  <si>
    <t xml:space="preserve"> Kasbon</t>
  </si>
  <si>
    <t xml:space="preserve"> spaarboekje</t>
  </si>
  <si>
    <t>Tak 26 Grow</t>
  </si>
  <si>
    <t>Rentevoeten Grow</t>
  </si>
  <si>
    <t>Tak 26 Credo Easy</t>
  </si>
  <si>
    <t>Tak 26 Credo Grow</t>
  </si>
  <si>
    <t>Tak 26 Easy</t>
  </si>
  <si>
    <t>Jaar 1</t>
  </si>
  <si>
    <t>Jaar 2</t>
  </si>
  <si>
    <t>Jaar 3</t>
  </si>
  <si>
    <t>Jaar 4</t>
  </si>
  <si>
    <t>Jaar 5</t>
  </si>
  <si>
    <t>Jaar 6</t>
  </si>
  <si>
    <t>Jaar 7</t>
  </si>
  <si>
    <t>Jaar 8</t>
  </si>
  <si>
    <t>Jaar 9</t>
  </si>
  <si>
    <t>Inleg Jaar 0</t>
  </si>
  <si>
    <t>RV Grow</t>
  </si>
  <si>
    <t>Niet-gereglementeerd spaarboekje (venn)</t>
  </si>
  <si>
    <t>Niet gereglementeerd spaarboekje venn</t>
  </si>
  <si>
    <t>Niet gereglementeerd spaarboekje (venn)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</si>
</sst>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\ #,##0.00"/>
  </numFmts>
  <fonts count="13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8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B0F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9" fontId="9" fillId="0" borderId="0" applyFont="0" applyFill="0" applyBorder="0" applyAlignment="0" applyProtection="0"/>
  </cellStyleXfs>
  <cellXfs count="47">
    <xf numFmtId="0" fontId="0" fillId="0" borderId="0" xfId="0"/>
    <xf numFmtId="0" fontId="0" fillId="3" borderId="0" xfId="0" applyFill="1" applyBorder="1" applyProtection="1">
      <protection hidden="1"/>
    </xf>
    <xf numFmtId="0" fontId="0" fillId="3" borderId="0" xfId="0" applyFill="1" applyProtection="1">
      <protection hidden="1"/>
    </xf>
    <xf numFmtId="0" fontId="0" fillId="0" borderId="0" xfId="0" applyProtection="1">
      <protection hidden="1"/>
    </xf>
    <xf numFmtId="2" fontId="0" fillId="0" borderId="0" xfId="0" applyNumberFormat="1" applyProtection="1">
      <protection hidden="1"/>
    </xf>
    <xf numFmtId="2" fontId="0" fillId="3" borderId="0" xfId="0" applyNumberFormat="1" applyFill="1" applyBorder="1" applyProtection="1">
      <protection hidden="1"/>
    </xf>
    <xf numFmtId="2" fontId="2" fillId="3" borderId="0" xfId="0" applyNumberFormat="1" applyFont="1" applyFill="1" applyBorder="1" applyProtection="1">
      <protection hidden="1"/>
    </xf>
    <xf numFmtId="0" fontId="1" fillId="3" borderId="0" xfId="1" applyFill="1" applyBorder="1" applyAlignment="1" applyProtection="1">
      <protection hidden="1"/>
    </xf>
    <xf numFmtId="2" fontId="0" fillId="3" borderId="0" xfId="0" applyNumberFormat="1" applyFill="1" applyProtection="1">
      <protection hidden="1"/>
    </xf>
    <xf numFmtId="0" fontId="2" fillId="0" borderId="0" xfId="0" applyFont="1" applyProtection="1">
      <protection hidden="1"/>
    </xf>
    <xf numFmtId="164" fontId="2" fillId="0" borderId="0" xfId="0" applyNumberFormat="1" applyFont="1" applyProtection="1">
      <protection hidden="1"/>
    </xf>
    <xf numFmtId="0" fontId="0" fillId="0" borderId="0" xfId="0" applyBorder="1" applyProtection="1">
      <protection hidden="1"/>
    </xf>
    <xf numFmtId="0" fontId="3" fillId="3" borderId="0" xfId="0" applyFont="1" applyFill="1" applyBorder="1" applyProtection="1">
      <protection hidden="1"/>
    </xf>
    <xf numFmtId="2" fontId="1" fillId="3" borderId="0" xfId="1" applyNumberFormat="1" applyFill="1" applyBorder="1" applyAlignment="1" applyProtection="1">
      <protection hidden="1"/>
    </xf>
    <xf numFmtId="0" fontId="0" fillId="3" borderId="0" xfId="0" applyFill="1" applyBorder="1" applyAlignment="1" applyProtection="1">
      <alignment horizontal="right"/>
      <protection hidden="1"/>
    </xf>
    <xf numFmtId="2" fontId="0" fillId="0" borderId="0" xfId="0" applyNumberFormat="1" applyFill="1" applyProtection="1">
      <protection hidden="1"/>
    </xf>
    <xf numFmtId="0" fontId="7" fillId="0" borderId="0" xfId="0" applyFont="1" applyFill="1" applyAlignment="1" applyProtection="1">
      <alignment horizontal="center"/>
      <protection hidden="1"/>
    </xf>
    <xf numFmtId="0" fontId="0" fillId="0" borderId="0" xfId="0" applyFill="1" applyAlignment="1" applyProtection="1">
      <protection hidden="1"/>
    </xf>
    <xf numFmtId="0" fontId="0" fillId="0" borderId="0" xfId="0" applyFill="1" applyProtection="1">
      <protection hidden="1"/>
    </xf>
    <xf numFmtId="0" fontId="0" fillId="0" borderId="0" xfId="0" applyFill="1" applyBorder="1" applyProtection="1">
      <protection hidden="1"/>
    </xf>
    <xf numFmtId="10" fontId="0" fillId="0" borderId="0" xfId="2" applyNumberFormat="1" applyFont="1" applyProtection="1">
      <protection hidden="1"/>
    </xf>
    <xf numFmtId="2" fontId="5" fillId="0" borderId="0" xfId="0" applyNumberFormat="1" applyFont="1" applyFill="1" applyBorder="1" applyProtection="1">
      <protection hidden="1"/>
    </xf>
    <xf numFmtId="2" fontId="0" fillId="0" borderId="0" xfId="0" applyNumberFormat="1" applyFont="1" applyFill="1" applyBorder="1" applyProtection="1">
      <protection hidden="1"/>
    </xf>
    <xf numFmtId="0" fontId="6" fillId="5" borderId="0" xfId="0" applyFont="1" applyFill="1" applyBorder="1" applyAlignment="1" applyProtection="1">
      <alignment wrapText="1"/>
      <protection hidden="1"/>
    </xf>
    <xf numFmtId="0" fontId="6" fillId="5" borderId="0" xfId="0" applyFont="1" applyFill="1" applyBorder="1" applyProtection="1">
      <protection hidden="1"/>
    </xf>
    <xf numFmtId="2" fontId="6" fillId="2" borderId="0" xfId="0" applyNumberFormat="1" applyFont="1" applyFill="1" applyBorder="1" applyProtection="1">
      <protection locked="0"/>
    </xf>
    <xf numFmtId="10" fontId="6" fillId="2" borderId="0" xfId="0" applyNumberFormat="1" applyFont="1" applyFill="1" applyBorder="1" applyProtection="1">
      <protection locked="0"/>
    </xf>
    <xf numFmtId="10" fontId="6" fillId="2" borderId="0" xfId="0" applyNumberFormat="1" applyFont="1" applyFill="1" applyBorder="1" applyProtection="1">
      <protection hidden="1"/>
    </xf>
    <xf numFmtId="2" fontId="6" fillId="5" borderId="0" xfId="0" applyNumberFormat="1" applyFont="1" applyFill="1" applyBorder="1" applyAlignment="1" applyProtection="1">
      <alignment horizontal="center" vertical="center"/>
      <protection hidden="1"/>
    </xf>
    <xf numFmtId="0" fontId="6" fillId="5" borderId="0" xfId="0" applyFont="1" applyFill="1" applyBorder="1" applyAlignment="1" applyProtection="1">
      <alignment horizontal="center" vertical="center"/>
      <protection hidden="1"/>
    </xf>
    <xf numFmtId="0" fontId="6" fillId="5" borderId="0" xfId="0" applyFont="1" applyFill="1" applyAlignment="1" applyProtection="1">
      <alignment horizontal="center" vertical="center"/>
      <protection hidden="1"/>
    </xf>
    <xf numFmtId="0" fontId="6" fillId="5" borderId="0" xfId="0" applyFont="1" applyFill="1" applyAlignment="1" applyProtection="1">
      <alignment horizontal="center"/>
      <protection hidden="1"/>
    </xf>
    <xf numFmtId="0" fontId="6" fillId="5" borderId="0" xfId="0" applyFont="1" applyFill="1" applyAlignment="1" applyProtection="1">
      <alignment horizontal="center" wrapText="1"/>
      <protection hidden="1"/>
    </xf>
    <xf numFmtId="2" fontId="6" fillId="6" borderId="0" xfId="0" applyNumberFormat="1" applyFont="1" applyFill="1" applyBorder="1" applyProtection="1">
      <protection hidden="1"/>
    </xf>
    <xf numFmtId="2" fontId="6" fillId="6" borderId="0" xfId="0" applyNumberFormat="1" applyFont="1" applyFill="1" applyProtection="1">
      <protection hidden="1"/>
    </xf>
    <xf numFmtId="0" fontId="0" fillId="3" borderId="0" xfId="0" applyFill="1" applyBorder="1" applyAlignment="1" applyProtection="1">
      <alignment horizontal="right" vertical="center" wrapText="1"/>
      <protection hidden="1"/>
    </xf>
    <xf numFmtId="0" fontId="0" fillId="0" borderId="0" xfId="0" applyAlignment="1" applyProtection="1">
      <alignment horizontal="right"/>
      <protection hidden="1"/>
    </xf>
    <xf numFmtId="0" fontId="0" fillId="3" borderId="0" xfId="0" applyFill="1" applyAlignment="1" applyProtection="1">
      <alignment horizontal="right"/>
      <protection hidden="1"/>
    </xf>
    <xf numFmtId="2" fontId="0" fillId="0" borderId="0" xfId="0" applyNumberFormat="1" applyAlignment="1" applyProtection="1">
      <alignment wrapText="1"/>
      <protection hidden="1"/>
    </xf>
    <xf numFmtId="0" fontId="6" fillId="5" borderId="0" xfId="0" applyFont="1" applyFill="1" applyAlignment="1" applyProtection="1">
      <alignment horizontal="center" vertical="center" wrapText="1"/>
      <protection hidden="1"/>
    </xf>
    <xf numFmtId="10" fontId="6" fillId="2" borderId="0" xfId="0" applyNumberFormat="1" applyFont="1" applyFill="1" applyProtection="1">
      <protection hidden="1"/>
    </xf>
    <xf numFmtId="2" fontId="10" fillId="0" borderId="0" xfId="0" applyNumberFormat="1" applyFont="1" applyFill="1" applyProtection="1">
      <protection hidden="1"/>
    </xf>
    <xf numFmtId="0" fontId="10" fillId="0" borderId="0" xfId="0" applyFont="1" applyProtection="1">
      <protection hidden="1"/>
    </xf>
    <xf numFmtId="0" fontId="11" fillId="4" borderId="0" xfId="0" applyFont="1" applyFill="1" applyAlignment="1" applyProtection="1">
      <alignment horizontal="center" wrapText="1"/>
      <protection hidden="1"/>
    </xf>
    <xf numFmtId="0" fontId="8" fillId="5" borderId="0" xfId="0" applyFont="1" applyFill="1" applyAlignment="1" applyProtection="1">
      <alignment horizontal="center" vertical="center"/>
      <protection hidden="1"/>
    </xf>
    <xf numFmtId="0" fontId="0" fillId="5" borderId="0" xfId="0" applyFill="1" applyAlignment="1">
      <alignment horizontal="center" vertical="center"/>
    </xf>
    <xf numFmtId="0" fontId="12" fillId="0" borderId="0" xfId="0" applyFont="1" applyProtection="1">
      <protection hidden="1"/>
    </xf>
  </cellXfs>
  <cellStyles count="3">
    <cellStyle name="Hyperlink" xfId="1" builtinId="8"/>
    <cellStyle name="Procent" xfId="2" builtinId="5"/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BE" sz="2000">
                <a:solidFill>
                  <a:srgbClr val="002060"/>
                </a:solidFill>
              </a:rPr>
              <a:t>Netto winst in EUR na 8 jaar </a:t>
            </a:r>
            <a:r>
              <a:rPr lang="nl-BE" sz="1200">
                <a:solidFill>
                  <a:srgbClr val="002060"/>
                </a:solidFill>
              </a:rPr>
              <a:t>(Grow 9 jaar)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B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206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nl-B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Blad1!$C$18:$C$23</c:f>
              <c:strCache>
                <c:ptCount val="6"/>
                <c:pt idx="0">
                  <c:v>Tak 21</c:v>
                </c:pt>
                <c:pt idx="1">
                  <c:v> Kasbon</c:v>
                </c:pt>
                <c:pt idx="2">
                  <c:v> spaarboekje</c:v>
                </c:pt>
                <c:pt idx="3">
                  <c:v>Niet gereglementeerd spaarboekje (venn)</c:v>
                </c:pt>
                <c:pt idx="4">
                  <c:v>Tak 26 Credo Grow</c:v>
                </c:pt>
                <c:pt idx="5">
                  <c:v>Tak 26 Credo Easy</c:v>
                </c:pt>
              </c:strCache>
            </c:strRef>
          </c:cat>
          <c:val>
            <c:numRef>
              <c:f>Blad1!$D$18:$D$23</c:f>
              <c:numCache>
                <c:formatCode>"€"\ #\ ##0.00</c:formatCode>
                <c:ptCount val="6"/>
                <c:pt idx="0">
                  <c:v>3006.7696805159139</c:v>
                </c:pt>
                <c:pt idx="1">
                  <c:v>535.55127561722475</c:v>
                </c:pt>
                <c:pt idx="2">
                  <c:v>441.69773192890716</c:v>
                </c:pt>
                <c:pt idx="3">
                  <c:v>563.93571926277946</c:v>
                </c:pt>
                <c:pt idx="4">
                  <c:v>1925.1414135202212</c:v>
                </c:pt>
                <c:pt idx="5">
                  <c:v>734.65936115228396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9D-43EF-98F1-A833569E8A51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328940592"/>
        <c:axId val="328940920"/>
      </c:barChart>
      <c:catAx>
        <c:axId val="328940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BE"/>
          </a:p>
        </c:txPr>
        <c:crossAx val="328940920"/>
        <c:crosses val="autoZero"/>
        <c:auto val="1"/>
        <c:lblAlgn val="ctr"/>
        <c:lblOffset val="100"/>
        <c:noMultiLvlLbl val="0"/>
      </c:catAx>
      <c:valAx>
        <c:axId val="328940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€&quot;\ #\ 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BE"/>
          </a:p>
        </c:txPr>
        <c:crossAx val="3289405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BE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B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838200</xdr:colOff>
      <xdr:row>2</xdr:row>
      <xdr:rowOff>0</xdr:rowOff>
    </xdr:from>
    <xdr:to>
      <xdr:col>6</xdr:col>
      <xdr:colOff>23813</xdr:colOff>
      <xdr:row>16</xdr:row>
      <xdr:rowOff>157164</xdr:rowOff>
    </xdr:to>
    <xdr:graphicFrame macro="">
      <xdr:nvGraphicFramePr>
        <xdr:cNvPr id="5" name="Grafiek 4">
          <a:extLst>
            <a:ext uri="{FF2B5EF4-FFF2-40B4-BE49-F238E27FC236}">
              <a16:creationId xmlns:a16="http://schemas.microsoft.com/office/drawing/2014/main" id="{E902A92F-A853-469E-985F-186D044DE89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47626</xdr:colOff>
      <xdr:row>0</xdr:row>
      <xdr:rowOff>0</xdr:rowOff>
    </xdr:from>
    <xdr:to>
      <xdr:col>1</xdr:col>
      <xdr:colOff>447676</xdr:colOff>
      <xdr:row>1</xdr:row>
      <xdr:rowOff>150838</xdr:rowOff>
    </xdr:to>
    <xdr:pic>
      <xdr:nvPicPr>
        <xdr:cNvPr id="6" name="Afbeelding 5">
          <a:extLst>
            <a:ext uri="{FF2B5EF4-FFF2-40B4-BE49-F238E27FC236}">
              <a16:creationId xmlns:a16="http://schemas.microsoft.com/office/drawing/2014/main" id="{6F9BE674-167D-47C8-A88B-1BF956720C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6" y="0"/>
          <a:ext cx="2338388" cy="5413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spaargids.be/sparen/spaartarieven.html" TargetMode="External"/><Relationship Id="rId1" Type="http://schemas.openxmlformats.org/officeDocument/2006/relationships/hyperlink" Target="http://www.spaargids.be/sparen/termijnrekeningen-kasbons.html?bank=&amp;termijn=96&amp;tktype=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0"/>
  <sheetViews>
    <sheetView tabSelected="1" workbookViewId="0">
      <selection activeCell="I2" sqref="I2"/>
    </sheetView>
  </sheetViews>
  <sheetFormatPr defaultColWidth="14.28515625" defaultRowHeight="15" x14ac:dyDescent="0.25"/>
  <cols>
    <col min="1" max="1" width="26.85546875" style="4" customWidth="1"/>
    <col min="2" max="2" width="12.7109375" style="3" customWidth="1"/>
    <col min="3" max="3" width="28.42578125" style="3" customWidth="1"/>
    <col min="4" max="4" width="14.28515625" style="3"/>
    <col min="5" max="5" width="17.140625" style="3" customWidth="1"/>
    <col min="6" max="6" width="31.140625" style="3" customWidth="1"/>
    <col min="7" max="7" width="17.7109375" style="3" customWidth="1"/>
    <col min="8" max="10" width="14.28515625" style="3"/>
    <col min="11" max="11" width="20" style="3" customWidth="1"/>
    <col min="12" max="16384" width="14.28515625" style="3"/>
  </cols>
  <sheetData>
    <row r="1" spans="1:14" ht="30.75" customHeight="1" x14ac:dyDescent="0.25">
      <c r="A1" s="15"/>
      <c r="C1" s="44" t="s">
        <v>10</v>
      </c>
      <c r="D1" s="45"/>
      <c r="E1" s="45"/>
      <c r="F1" s="45"/>
      <c r="G1" s="2"/>
      <c r="H1" s="2"/>
    </row>
    <row r="2" spans="1:14" s="18" customFormat="1" ht="27" customHeight="1" x14ac:dyDescent="0.35">
      <c r="A2" s="15"/>
      <c r="B2" s="16"/>
      <c r="C2" s="17"/>
      <c r="D2" s="17"/>
      <c r="F2" s="19"/>
    </row>
    <row r="3" spans="1:14" ht="28.9" customHeight="1" x14ac:dyDescent="0.25">
      <c r="B3" s="43" t="s">
        <v>5</v>
      </c>
      <c r="C3" s="1"/>
      <c r="D3" s="1"/>
      <c r="E3" s="1"/>
      <c r="F3" s="1"/>
      <c r="G3" s="2"/>
      <c r="H3" s="2"/>
    </row>
    <row r="4" spans="1:14" ht="36" customHeight="1" x14ac:dyDescent="0.25">
      <c r="A4" s="23" t="s">
        <v>14</v>
      </c>
      <c r="B4" s="1"/>
      <c r="C4" s="1"/>
      <c r="D4" s="11"/>
      <c r="E4" s="11"/>
      <c r="F4" s="11"/>
      <c r="H4" s="28" t="s">
        <v>1</v>
      </c>
      <c r="I4" s="29" t="s">
        <v>0</v>
      </c>
      <c r="J4" s="30" t="s">
        <v>7</v>
      </c>
      <c r="K4" s="39" t="s">
        <v>35</v>
      </c>
      <c r="L4" s="31" t="s">
        <v>18</v>
      </c>
      <c r="M4" s="32" t="s">
        <v>19</v>
      </c>
      <c r="N4" s="31" t="s">
        <v>22</v>
      </c>
    </row>
    <row r="5" spans="1:14" x14ac:dyDescent="0.25">
      <c r="A5" s="14" t="s">
        <v>12</v>
      </c>
      <c r="B5" s="25">
        <v>50000</v>
      </c>
      <c r="C5" s="1"/>
      <c r="D5" s="11"/>
      <c r="E5" s="11"/>
      <c r="F5" s="11"/>
      <c r="G5" s="36" t="s">
        <v>32</v>
      </c>
      <c r="H5" s="5">
        <f>A8</f>
        <v>48500</v>
      </c>
      <c r="I5" s="5">
        <f>B10</f>
        <v>50000</v>
      </c>
      <c r="J5" s="8">
        <f>B10</f>
        <v>50000</v>
      </c>
      <c r="K5" s="8">
        <f>B10</f>
        <v>50000</v>
      </c>
      <c r="L5" s="4">
        <f>B10</f>
        <v>50000</v>
      </c>
      <c r="M5" s="20">
        <v>1.6000000000000001E-3</v>
      </c>
      <c r="N5" s="4">
        <f>B10</f>
        <v>50000</v>
      </c>
    </row>
    <row r="6" spans="1:14" ht="26.65" customHeight="1" x14ac:dyDescent="0.25">
      <c r="A6" s="35" t="s">
        <v>3</v>
      </c>
      <c r="B6" s="26">
        <v>0.03</v>
      </c>
      <c r="C6" s="1"/>
      <c r="D6" s="11"/>
      <c r="E6" s="11"/>
      <c r="F6" s="11"/>
      <c r="G6" s="36" t="s">
        <v>23</v>
      </c>
      <c r="H6" s="5">
        <f>H5*(1+B7)</f>
        <v>49106.25</v>
      </c>
      <c r="I6" s="5">
        <f>I5*(1+B11)</f>
        <v>50095</v>
      </c>
      <c r="J6" s="8">
        <f>J5*(1+B13)</f>
        <v>50055.000000000007</v>
      </c>
      <c r="K6" s="8">
        <f>K5*(1+B15)</f>
        <v>50100</v>
      </c>
      <c r="L6" s="4">
        <f t="shared" ref="L6:L14" si="0">L5+(L5*M5)</f>
        <v>50080</v>
      </c>
      <c r="M6" s="20">
        <v>2.0999999999999999E-3</v>
      </c>
      <c r="N6" s="4">
        <f>N5*1.0026</f>
        <v>50130</v>
      </c>
    </row>
    <row r="7" spans="1:14" x14ac:dyDescent="0.25">
      <c r="A7" s="14" t="s">
        <v>2</v>
      </c>
      <c r="B7" s="26">
        <v>1.2500000000000001E-2</v>
      </c>
      <c r="C7" s="1"/>
      <c r="D7" s="11"/>
      <c r="E7" s="11"/>
      <c r="F7" s="11"/>
      <c r="G7" s="36" t="s">
        <v>24</v>
      </c>
      <c r="H7" s="5">
        <f>H6*(1+B7)</f>
        <v>49720.078125</v>
      </c>
      <c r="I7" s="5">
        <f>I6*(1+B11)</f>
        <v>50190.180500000002</v>
      </c>
      <c r="J7" s="8">
        <f>J6*(1+B13)</f>
        <v>50110.060500000014</v>
      </c>
      <c r="K7" s="8">
        <f>K6*(1+B15)</f>
        <v>50200.2</v>
      </c>
      <c r="L7" s="4">
        <f t="shared" si="0"/>
        <v>50185.167999999998</v>
      </c>
      <c r="M7" s="20">
        <v>2.5999999999999999E-3</v>
      </c>
      <c r="N7" s="4">
        <f>N6*1.0026</f>
        <v>50260.337999999996</v>
      </c>
    </row>
    <row r="8" spans="1:14" x14ac:dyDescent="0.25">
      <c r="A8" s="6">
        <f>B5*(1-B6)</f>
        <v>48500</v>
      </c>
      <c r="B8" s="1"/>
      <c r="C8" s="1"/>
      <c r="D8" s="11"/>
      <c r="E8" s="11"/>
      <c r="F8" s="11"/>
      <c r="G8" s="36" t="s">
        <v>25</v>
      </c>
      <c r="H8" s="5">
        <f>H7*(1+B7)</f>
        <v>50341.5791015625</v>
      </c>
      <c r="I8" s="5">
        <f>I7*(1+B11)</f>
        <v>50285.541842950006</v>
      </c>
      <c r="J8" s="8">
        <f>J7*(1+B13)</f>
        <v>50165.181566550018</v>
      </c>
      <c r="K8" s="8">
        <f>K7*(1+B15)</f>
        <v>50300.600399999996</v>
      </c>
      <c r="L8" s="4">
        <f t="shared" si="0"/>
        <v>50315.649436799999</v>
      </c>
      <c r="M8" s="20">
        <v>3.0999999999999999E-3</v>
      </c>
      <c r="N8" s="4">
        <f t="shared" ref="N8:N13" si="1">N7*1.0026</f>
        <v>50391.014878799993</v>
      </c>
    </row>
    <row r="9" spans="1:14" x14ac:dyDescent="0.25">
      <c r="A9" s="24" t="s">
        <v>9</v>
      </c>
      <c r="B9" s="1"/>
      <c r="C9" s="1"/>
      <c r="D9" s="11"/>
      <c r="E9" s="11"/>
      <c r="F9" s="11"/>
      <c r="G9" s="36" t="s">
        <v>26</v>
      </c>
      <c r="H9" s="5">
        <f>H8*(1+B7)</f>
        <v>50970.84884033203</v>
      </c>
      <c r="I9" s="5">
        <f>I8*(1+B11)</f>
        <v>50381.084372451609</v>
      </c>
      <c r="J9" s="8">
        <f>J8*(1+B13)</f>
        <v>50220.363266273227</v>
      </c>
      <c r="K9" s="8">
        <f>K8*(1+B15)</f>
        <v>50401.201600799999</v>
      </c>
      <c r="L9" s="4">
        <f t="shared" si="0"/>
        <v>50471.627950054077</v>
      </c>
      <c r="M9" s="20">
        <v>3.5000000000000001E-3</v>
      </c>
      <c r="N9" s="4">
        <f t="shared" si="1"/>
        <v>50522.031517484873</v>
      </c>
    </row>
    <row r="10" spans="1:14" x14ac:dyDescent="0.25">
      <c r="A10" s="1" t="s">
        <v>12</v>
      </c>
      <c r="B10" s="5">
        <f>B5</f>
        <v>50000</v>
      </c>
      <c r="C10" s="1"/>
      <c r="D10" s="11"/>
      <c r="E10" s="11"/>
      <c r="F10" s="11"/>
      <c r="G10" s="36" t="s">
        <v>27</v>
      </c>
      <c r="H10" s="5">
        <f>H9*(1+B7)</f>
        <v>51607.984450836178</v>
      </c>
      <c r="I10" s="5">
        <f>I9*(1+B11)</f>
        <v>50476.808432759266</v>
      </c>
      <c r="J10" s="8">
        <f>J9*(1+B13)</f>
        <v>50275.605665866133</v>
      </c>
      <c r="K10" s="8">
        <f>K9*(1+B15)</f>
        <v>50502.004004001596</v>
      </c>
      <c r="L10" s="4">
        <f t="shared" si="0"/>
        <v>50648.27864787927</v>
      </c>
      <c r="M10" s="20">
        <v>5.1000000000000004E-3</v>
      </c>
      <c r="N10" s="4">
        <f t="shared" si="1"/>
        <v>50653.38879943033</v>
      </c>
    </row>
    <row r="11" spans="1:14" x14ac:dyDescent="0.25">
      <c r="A11" s="1" t="s">
        <v>11</v>
      </c>
      <c r="B11" s="26">
        <v>1.9E-3</v>
      </c>
      <c r="C11" s="1"/>
      <c r="D11" s="11"/>
      <c r="E11" s="11"/>
      <c r="F11" s="11"/>
      <c r="G11" s="36" t="s">
        <v>28</v>
      </c>
      <c r="H11" s="5">
        <f>H10*(1+B7)</f>
        <v>52253.084256471629</v>
      </c>
      <c r="I11" s="5">
        <f>I10*(1+B11)</f>
        <v>50572.714368781511</v>
      </c>
      <c r="J11" s="8">
        <f>J10*(1+B13)</f>
        <v>50330.90883209859</v>
      </c>
      <c r="K11" s="8">
        <f>K10*(1+B15)</f>
        <v>50603.008012009595</v>
      </c>
      <c r="L11" s="4">
        <f t="shared" si="0"/>
        <v>50906.584868983453</v>
      </c>
      <c r="M11" s="20">
        <v>9.5999999999999992E-3</v>
      </c>
      <c r="N11" s="4">
        <f t="shared" si="1"/>
        <v>50785.087610308845</v>
      </c>
    </row>
    <row r="12" spans="1:14" ht="15.75" x14ac:dyDescent="0.25">
      <c r="A12" s="7" t="s">
        <v>6</v>
      </c>
      <c r="B12" s="1"/>
      <c r="C12" s="1"/>
      <c r="D12" s="11"/>
      <c r="E12" s="11"/>
      <c r="F12" s="11"/>
      <c r="G12" s="36" t="s">
        <v>29</v>
      </c>
      <c r="H12" s="21">
        <f>H11*(1+B7)</f>
        <v>52906.247809677523</v>
      </c>
      <c r="I12" s="5">
        <f>I11*(1+B11)</f>
        <v>50668.802526082196</v>
      </c>
      <c r="J12" s="15">
        <f>J11*(1+B13)</f>
        <v>50386.272831813905</v>
      </c>
      <c r="K12" s="8">
        <f>K11*(1+B15)</f>
        <v>50704.214028033617</v>
      </c>
      <c r="L12" s="4">
        <f t="shared" si="0"/>
        <v>51395.288083725696</v>
      </c>
      <c r="M12" s="20">
        <v>1.01E-2</v>
      </c>
      <c r="N12" s="4">
        <f t="shared" si="1"/>
        <v>50917.128838095647</v>
      </c>
    </row>
    <row r="13" spans="1:14" x14ac:dyDescent="0.25">
      <c r="A13" s="4" t="s">
        <v>8</v>
      </c>
      <c r="B13" s="27">
        <v>1.1000000000000001E-3</v>
      </c>
      <c r="C13" s="1"/>
      <c r="D13" s="11"/>
      <c r="E13" s="11"/>
      <c r="F13" s="11"/>
      <c r="G13" s="36" t="s">
        <v>30</v>
      </c>
      <c r="H13" s="33">
        <f>H12*(1+B11)</f>
        <v>53006.769680515914</v>
      </c>
      <c r="I13" s="5">
        <f>I12*(1+B11)</f>
        <v>50765.073250881753</v>
      </c>
      <c r="J13" s="34">
        <f>J12*(1+B13)</f>
        <v>50441.697731928907</v>
      </c>
      <c r="K13" s="41">
        <f>K12*(1+B15)</f>
        <v>50805.622456089681</v>
      </c>
      <c r="L13" s="8">
        <f t="shared" si="0"/>
        <v>51914.380493371325</v>
      </c>
      <c r="M13" s="20">
        <v>1.61E-2</v>
      </c>
      <c r="N13" s="4">
        <f t="shared" si="1"/>
        <v>51049.513373074689</v>
      </c>
    </row>
    <row r="14" spans="1:14" x14ac:dyDescent="0.25">
      <c r="A14" s="13" t="s">
        <v>13</v>
      </c>
      <c r="B14" s="1"/>
      <c r="C14" s="1"/>
      <c r="D14" s="11"/>
      <c r="E14" s="11"/>
      <c r="F14" s="11"/>
      <c r="G14" s="14" t="s">
        <v>31</v>
      </c>
      <c r="H14" s="5"/>
      <c r="I14" s="22">
        <f>(I13-I5)*0.3</f>
        <v>229.52197526452582</v>
      </c>
      <c r="J14" s="1"/>
      <c r="K14" s="5">
        <f>(K13-K5)*0.3</f>
        <v>241.68673682690422</v>
      </c>
      <c r="L14" s="4">
        <f t="shared" si="0"/>
        <v>52750.202019314602</v>
      </c>
      <c r="N14" s="4">
        <f>(N13-N5)*0.3</f>
        <v>314.85401192240676</v>
      </c>
    </row>
    <row r="15" spans="1:14" ht="30.75" customHeight="1" x14ac:dyDescent="0.25">
      <c r="A15" s="38" t="s">
        <v>34</v>
      </c>
      <c r="B15" s="40">
        <v>2E-3</v>
      </c>
      <c r="C15" s="1"/>
      <c r="D15" s="1"/>
      <c r="E15" s="1"/>
      <c r="F15" s="1"/>
      <c r="G15" s="37" t="s">
        <v>33</v>
      </c>
      <c r="H15" s="2"/>
      <c r="I15" s="34">
        <f>I13-I14</f>
        <v>50535.551275617225</v>
      </c>
      <c r="K15" s="34">
        <f>K13-K14</f>
        <v>50563.935719262779</v>
      </c>
      <c r="L15" s="4">
        <f>(L14-L5)*0.3</f>
        <v>825.06060579438054</v>
      </c>
      <c r="N15" s="34">
        <f>N13-N14</f>
        <v>50734.659361152284</v>
      </c>
    </row>
    <row r="16" spans="1:14" ht="15.75" x14ac:dyDescent="0.25">
      <c r="A16" s="4" t="s">
        <v>4</v>
      </c>
      <c r="C16" s="1"/>
      <c r="D16" s="12"/>
      <c r="E16" s="1"/>
      <c r="F16" s="1"/>
      <c r="G16" s="2"/>
      <c r="H16" s="2"/>
      <c r="L16" s="34">
        <f>L14-L15</f>
        <v>51925.141413520221</v>
      </c>
    </row>
    <row r="17" spans="3:6" x14ac:dyDescent="0.25">
      <c r="C17" s="11"/>
      <c r="D17" s="11"/>
      <c r="E17" s="11"/>
      <c r="F17" s="11"/>
    </row>
    <row r="18" spans="3:6" x14ac:dyDescent="0.25">
      <c r="C18" s="9" t="s">
        <v>15</v>
      </c>
      <c r="D18" s="10">
        <f>H13-B5</f>
        <v>3006.7696805159139</v>
      </c>
      <c r="E18" s="46"/>
      <c r="F18" s="42"/>
    </row>
    <row r="19" spans="3:6" x14ac:dyDescent="0.25">
      <c r="C19" s="9" t="s">
        <v>16</v>
      </c>
      <c r="D19" s="10">
        <f>I15-B5</f>
        <v>535.55127561722475</v>
      </c>
      <c r="E19" s="46"/>
      <c r="F19" s="42"/>
    </row>
    <row r="20" spans="3:6" x14ac:dyDescent="0.25">
      <c r="C20" s="9" t="s">
        <v>17</v>
      </c>
      <c r="D20" s="10">
        <f>J13-B5</f>
        <v>441.69773192890716</v>
      </c>
      <c r="E20" s="46"/>
      <c r="F20" s="42"/>
    </row>
    <row r="21" spans="3:6" x14ac:dyDescent="0.25">
      <c r="C21" s="9" t="s">
        <v>36</v>
      </c>
      <c r="D21" s="10">
        <f>K15-K5</f>
        <v>563.93571926277946</v>
      </c>
      <c r="E21" s="46"/>
      <c r="F21" s="42"/>
    </row>
    <row r="22" spans="3:6" x14ac:dyDescent="0.25">
      <c r="C22" s="9" t="s">
        <v>21</v>
      </c>
      <c r="D22" s="10">
        <f>L16-B5</f>
        <v>1925.1414135202212</v>
      </c>
      <c r="E22" s="46"/>
      <c r="F22" s="42"/>
    </row>
    <row r="23" spans="3:6" x14ac:dyDescent="0.25">
      <c r="C23" s="9" t="s">
        <v>20</v>
      </c>
      <c r="D23" s="10">
        <f>N15-B5</f>
        <v>734.65936115228396</v>
      </c>
      <c r="E23" s="46"/>
      <c r="F23" s="42"/>
    </row>
    <row r="24" spans="3:6" x14ac:dyDescent="0.25">
      <c r="C24" s="46"/>
      <c r="D24" s="46"/>
      <c r="E24" s="46"/>
      <c r="F24" s="42"/>
    </row>
    <row r="25" spans="3:6" x14ac:dyDescent="0.25">
      <c r="C25" s="46"/>
      <c r="D25" s="46"/>
      <c r="E25" s="46"/>
      <c r="F25" s="42"/>
    </row>
    <row r="26" spans="3:6" x14ac:dyDescent="0.25">
      <c r="C26" s="46"/>
      <c r="D26" s="46"/>
      <c r="E26" s="46"/>
      <c r="F26" s="42"/>
    </row>
    <row r="27" spans="3:6" x14ac:dyDescent="0.25">
      <c r="C27" s="42"/>
      <c r="D27" s="42"/>
      <c r="E27" s="42"/>
      <c r="F27" s="42"/>
    </row>
    <row r="28" spans="3:6" x14ac:dyDescent="0.25">
      <c r="C28" s="42"/>
      <c r="D28" s="42"/>
      <c r="E28" s="42"/>
      <c r="F28" s="42"/>
    </row>
    <row r="29" spans="3:6" x14ac:dyDescent="0.25">
      <c r="C29" s="42"/>
      <c r="D29" s="42"/>
      <c r="E29" s="42"/>
      <c r="F29" s="42"/>
    </row>
    <row r="30" spans="3:6" x14ac:dyDescent="0.25">
      <c r="C30" s="42"/>
      <c r="D30" s="42"/>
      <c r="E30" s="42"/>
      <c r="F30" s="42"/>
    </row>
  </sheetData>
  <mergeCells count="1">
    <mergeCell ref="C1:F1"/>
  </mergeCells>
  <hyperlinks>
    <hyperlink ref="A12" r:id="rId1" xr:uid="{00000000-0004-0000-0000-000000000000}"/>
    <hyperlink ref="A14" r:id="rId2" xr:uid="{E69A236F-3C52-4B4F-8BFB-77AA2E3B013D}"/>
  </hyperlinks>
  <pageMargins left="0.7" right="0.7" top="0.75" bottom="0.75" header="0.3" footer="0.3"/>
  <pageSetup paperSize="9" orientation="landscape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TCR</dc:creator>
  <cp:lastModifiedBy>TCR</cp:lastModifiedBy>
  <cp:lastPrinted>2021-02-17T09:26:57Z</cp:lastPrinted>
  <dcterms:created xsi:type="dcterms:W3CDTF">2014-10-03T06:52:51Z</dcterms:created>
  <dcterms:modified xsi:type="dcterms:W3CDTF">2021-02-17T09:27:00Z</dcterms:modified>
</cp:coreProperties>
</file>